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o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3" fillId="0" borderId="0" pivotButton="0" quotePrefix="0" xfId="0"/>
    <xf numFmtId="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34" customWidth="1" min="3" max="3"/>
    <col width="9" customWidth="1" min="4" max="4"/>
    <col width="10" customWidth="1" min="5" max="5"/>
    <col width="13" customWidth="1" min="6" max="6"/>
    <col width="12" customWidth="1" min="7" max="7"/>
  </cols>
  <sheetData>
    <row r="1">
      <c r="A1" s="1" t="inlineStr">
        <is>
          <t>Payroll Allocation Worksheet: Direct Labor vs Indirect Labor</t>
        </is>
      </c>
    </row>
    <row r="2">
      <c r="A2" t="inlineStr">
        <is>
          <t>Hypothetical example for one biweekly pay period. Replace names, hours and rates with your own timesheet lines.</t>
        </is>
      </c>
    </row>
    <row r="3">
      <c r="A3" t="inlineStr">
        <is>
          <t>Bucket must be Job &lt;number&gt; (direct labor), Overhead (indirect labor) or SG&amp;A (period cost). Totals update automatically.</t>
        </is>
      </c>
    </row>
    <row r="5">
      <c r="A5" s="2" t="inlineStr">
        <is>
          <t>Employee</t>
        </is>
      </c>
      <c r="B5" s="2" t="inlineStr">
        <is>
          <t>Role</t>
        </is>
      </c>
      <c r="C5" s="2" t="inlineStr">
        <is>
          <t>Timesheet line</t>
        </is>
      </c>
      <c r="D5" s="2" t="inlineStr">
        <is>
          <t>Hours</t>
        </is>
      </c>
      <c r="E5" s="2" t="inlineStr">
        <is>
          <t>Rate</t>
        </is>
      </c>
      <c r="F5" s="2" t="inlineStr">
        <is>
          <t>Amount</t>
        </is>
      </c>
      <c r="G5" s="2" t="inlineStr">
        <is>
          <t>Bucket</t>
        </is>
      </c>
    </row>
    <row r="6">
      <c r="A6" s="3" t="inlineStr">
        <is>
          <t>Maria</t>
        </is>
      </c>
      <c r="B6" s="3" t="inlineStr">
        <is>
          <t>Machinist</t>
        </is>
      </c>
      <c r="C6" s="3" t="inlineStr">
        <is>
          <t>Job 501 machining</t>
        </is>
      </c>
      <c r="D6" s="3" t="n">
        <v>44</v>
      </c>
      <c r="E6" s="4" t="n">
        <v>30</v>
      </c>
      <c r="F6" s="4">
        <f>D6*E6</f>
        <v/>
      </c>
      <c r="G6" s="3" t="inlineStr">
        <is>
          <t>Job 501</t>
        </is>
      </c>
    </row>
    <row r="7">
      <c r="A7" s="3" t="inlineStr">
        <is>
          <t>Maria</t>
        </is>
      </c>
      <c r="B7" s="3" t="inlineStr">
        <is>
          <t>Machinist</t>
        </is>
      </c>
      <c r="C7" s="3" t="inlineStr">
        <is>
          <t>Job 502 machining</t>
        </is>
      </c>
      <c r="D7" s="3" t="n">
        <v>32</v>
      </c>
      <c r="E7" s="4" t="n">
        <v>30</v>
      </c>
      <c r="F7" s="4">
        <f>D7*E7</f>
        <v/>
      </c>
      <c r="G7" s="3" t="inlineStr">
        <is>
          <t>Job 502</t>
        </is>
      </c>
    </row>
    <row r="8">
      <c r="A8" s="3" t="inlineStr">
        <is>
          <t>Maria</t>
        </is>
      </c>
      <c r="B8" s="3" t="inlineStr">
        <is>
          <t>Machinist</t>
        </is>
      </c>
      <c r="C8" s="3" t="inlineStr">
        <is>
          <t>Idle, machine down</t>
        </is>
      </c>
      <c r="D8" s="3" t="n">
        <v>4</v>
      </c>
      <c r="E8" s="4" t="n">
        <v>30</v>
      </c>
      <c r="F8" s="4">
        <f>D8*E8</f>
        <v/>
      </c>
      <c r="G8" s="3" t="inlineStr">
        <is>
          <t>Overhead</t>
        </is>
      </c>
    </row>
    <row r="9">
      <c r="A9" s="3" t="inlineStr">
        <is>
          <t>Dev</t>
        </is>
      </c>
      <c r="B9" s="3" t="inlineStr">
        <is>
          <t>Welder</t>
        </is>
      </c>
      <c r="C9" s="3" t="inlineStr">
        <is>
          <t>Job 501 welding</t>
        </is>
      </c>
      <c r="D9" s="3" t="n">
        <v>50</v>
      </c>
      <c r="E9" s="4" t="n">
        <v>28</v>
      </c>
      <c r="F9" s="4">
        <f>D9*E9</f>
        <v/>
      </c>
      <c r="G9" s="3" t="inlineStr">
        <is>
          <t>Job 501</t>
        </is>
      </c>
    </row>
    <row r="10">
      <c r="A10" s="3" t="inlineStr">
        <is>
          <t>Dev</t>
        </is>
      </c>
      <c r="B10" s="3" t="inlineStr">
        <is>
          <t>Welder</t>
        </is>
      </c>
      <c r="C10" s="3" t="inlineStr">
        <is>
          <t>Job 502 welding (incl. 6 OT hrs)</t>
        </is>
      </c>
      <c r="D10" s="3" t="n">
        <v>36</v>
      </c>
      <c r="E10" s="4" t="n">
        <v>28</v>
      </c>
      <c r="F10" s="4">
        <f>D10*E10</f>
        <v/>
      </c>
      <c r="G10" s="3" t="inlineStr">
        <is>
          <t>Job 502</t>
        </is>
      </c>
    </row>
    <row r="11">
      <c r="A11" s="3" t="inlineStr">
        <is>
          <t>Dev</t>
        </is>
      </c>
      <c r="B11" s="3" t="inlineStr">
        <is>
          <t>Welder</t>
        </is>
      </c>
      <c r="C11" s="3" t="inlineStr">
        <is>
          <t>Overtime premium, 6 hrs x 14.00</t>
        </is>
      </c>
      <c r="D11" s="3" t="n">
        <v>6</v>
      </c>
      <c r="E11" s="4" t="n">
        <v>14</v>
      </c>
      <c r="F11" s="4">
        <f>D11*E11</f>
        <v/>
      </c>
      <c r="G11" s="3" t="inlineStr">
        <is>
          <t>Overhead</t>
        </is>
      </c>
    </row>
    <row r="12">
      <c r="A12" s="3" t="inlineStr">
        <is>
          <t>Lena</t>
        </is>
      </c>
      <c r="B12" s="3" t="inlineStr">
        <is>
          <t>Assembler</t>
        </is>
      </c>
      <c r="C12" s="3" t="inlineStr">
        <is>
          <t>Job 501 assembly</t>
        </is>
      </c>
      <c r="D12" s="3" t="n">
        <v>40</v>
      </c>
      <c r="E12" s="4" t="n">
        <v>24</v>
      </c>
      <c r="F12" s="4">
        <f>D12*E12</f>
        <v/>
      </c>
      <c r="G12" s="3" t="inlineStr">
        <is>
          <t>Job 501</t>
        </is>
      </c>
    </row>
    <row r="13">
      <c r="A13" s="3" t="inlineStr">
        <is>
          <t>Lena</t>
        </is>
      </c>
      <c r="B13" s="3" t="inlineStr">
        <is>
          <t>Assembler</t>
        </is>
      </c>
      <c r="C13" s="3" t="inlineStr">
        <is>
          <t>Job 502 assembly</t>
        </is>
      </c>
      <c r="D13" s="3" t="n">
        <v>32</v>
      </c>
      <c r="E13" s="4" t="n">
        <v>24</v>
      </c>
      <c r="F13" s="4">
        <f>D13*E13</f>
        <v/>
      </c>
      <c r="G13" s="3" t="inlineStr">
        <is>
          <t>Job 502</t>
        </is>
      </c>
    </row>
    <row r="14">
      <c r="A14" s="3" t="inlineStr">
        <is>
          <t>Lena</t>
        </is>
      </c>
      <c r="B14" s="3" t="inlineStr">
        <is>
          <t>Assembler</t>
        </is>
      </c>
      <c r="C14" s="3" t="inlineStr">
        <is>
          <t>Required safety training</t>
        </is>
      </c>
      <c r="D14" s="3" t="n">
        <v>8</v>
      </c>
      <c r="E14" s="4" t="n">
        <v>24</v>
      </c>
      <c r="F14" s="4">
        <f>D14*E14</f>
        <v/>
      </c>
      <c r="G14" s="3" t="inlineStr">
        <is>
          <t>Overhead</t>
        </is>
      </c>
    </row>
    <row r="15">
      <c r="A15" s="3" t="inlineStr">
        <is>
          <t>Sam</t>
        </is>
      </c>
      <c r="B15" s="3" t="inlineStr">
        <is>
          <t>Production supervisor</t>
        </is>
      </c>
      <c r="C15" s="3" t="inlineStr">
        <is>
          <t>Salary, pay period</t>
        </is>
      </c>
      <c r="D15" s="3" t="n">
        <v>1</v>
      </c>
      <c r="E15" s="4" t="n">
        <v>2600</v>
      </c>
      <c r="F15" s="4">
        <f>D15*E15</f>
        <v/>
      </c>
      <c r="G15" s="3" t="inlineStr">
        <is>
          <t>Overhead</t>
        </is>
      </c>
    </row>
    <row r="16">
      <c r="A16" s="3" t="inlineStr">
        <is>
          <t>Jo</t>
        </is>
      </c>
      <c r="B16" s="3" t="inlineStr">
        <is>
          <t>Maintenance technician</t>
        </is>
      </c>
      <c r="C16" s="3" t="inlineStr">
        <is>
          <t>Equipment upkeep</t>
        </is>
      </c>
      <c r="D16" s="3" t="n">
        <v>80</v>
      </c>
      <c r="E16" s="4" t="n">
        <v>26</v>
      </c>
      <c r="F16" s="4">
        <f>D16*E16</f>
        <v/>
      </c>
      <c r="G16" s="3" t="inlineStr">
        <is>
          <t>Overhead</t>
        </is>
      </c>
    </row>
    <row r="17">
      <c r="A17" s="3" t="inlineStr">
        <is>
          <t>Ana</t>
        </is>
      </c>
      <c r="B17" s="3" t="inlineStr">
        <is>
          <t>Material handler</t>
        </is>
      </c>
      <c r="C17" s="3" t="inlineStr">
        <is>
          <t>Receiving and staging</t>
        </is>
      </c>
      <c r="D17" s="3" t="n">
        <v>80</v>
      </c>
      <c r="E17" s="4" t="n">
        <v>20</v>
      </c>
      <c r="F17" s="4">
        <f>D17*E17</f>
        <v/>
      </c>
      <c r="G17" s="3" t="inlineStr">
        <is>
          <t>Overhead</t>
        </is>
      </c>
    </row>
    <row r="18">
      <c r="A18" s="3" t="inlineStr">
        <is>
          <t>Kim</t>
        </is>
      </c>
      <c r="B18" s="3" t="inlineStr">
        <is>
          <t>Bookkeeper</t>
        </is>
      </c>
      <c r="C18" s="3" t="inlineStr">
        <is>
          <t>Office accounting</t>
        </is>
      </c>
      <c r="D18" s="3" t="n">
        <v>1</v>
      </c>
      <c r="E18" s="4" t="n">
        <v>1900</v>
      </c>
      <c r="F18" s="4">
        <f>D18*E18</f>
        <v/>
      </c>
      <c r="G18" s="3" t="inlineStr">
        <is>
          <t>SG&amp;A</t>
        </is>
      </c>
    </row>
    <row r="20">
      <c r="A20" s="5" t="inlineStr">
        <is>
          <t>Summary</t>
        </is>
      </c>
    </row>
    <row r="21">
      <c r="A21" t="inlineStr">
        <is>
          <t>Job 501</t>
        </is>
      </c>
      <c r="F21" s="6">
        <f>SUMIF($G$6:$G$18,"Job 501",$F$6:$F$18)</f>
        <v/>
      </c>
    </row>
    <row r="22">
      <c r="A22" t="inlineStr">
        <is>
          <t>Job 502</t>
        </is>
      </c>
      <c r="F22" s="6">
        <f>SUMIF($G$6:$G$18,"Job 502",$F$6:$F$18)</f>
        <v/>
      </c>
    </row>
    <row r="23">
      <c r="A23" t="inlineStr">
        <is>
          <t>Overhead</t>
        </is>
      </c>
      <c r="F23" s="6">
        <f>SUMIF($G$6:$G$18,"Overhead",$F$6:$F$18)</f>
        <v/>
      </c>
    </row>
    <row r="24">
      <c r="A24" t="inlineStr">
        <is>
          <t>SG&amp;A</t>
        </is>
      </c>
      <c r="F24" s="6">
        <f>SUMIF($G$6:$G$18,"SG&amp;A",$F$6:$F$18)</f>
        <v/>
      </c>
    </row>
    <row r="25">
      <c r="A25" s="5" t="inlineStr">
        <is>
          <t>Direct labor (all jobs)</t>
        </is>
      </c>
      <c r="F25" s="6">
        <f>SUMIF($G$6:$G$18,"Job*",$F$6:$F$18)</f>
        <v/>
      </c>
    </row>
    <row r="26">
      <c r="A26" s="5" t="inlineStr">
        <is>
          <t>Gross payroll (check)</t>
        </is>
      </c>
      <c r="F26" s="6">
        <f>SUM(F6:F18)</f>
        <v/>
      </c>
    </row>
    <row r="27">
      <c r="A27" t="inlineStr">
        <is>
          <t>Reconciles to buckets?</t>
        </is>
      </c>
      <c r="F27">
        <f>IF(ROUND(SUM(F21:F24)-F26,2)=0,"Yes","No, check buckets")</f>
        <v/>
      </c>
    </row>
    <row r="29">
      <c r="A29" t="inlineStr">
        <is>
          <t>Employer Social Security and Medicare rate</t>
        </is>
      </c>
      <c r="F29" s="7" t="n">
        <v>0.0765</v>
      </c>
    </row>
    <row r="30">
      <c r="A30" t="inlineStr">
        <is>
          <t>Employer payroll tax on direct labor</t>
        </is>
      </c>
      <c r="F30" s="6">
        <f>F25*F29</f>
        <v/>
      </c>
    </row>
    <row r="31">
      <c r="A31" s="5" t="inlineStr">
        <is>
          <t>Direct labor cost including employer payroll tax</t>
        </is>
      </c>
      <c r="F31" s="6">
        <f>F25+F30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2026-10-02T16:07:12Z</dcterms:created>
  <dcterms:modified xmlns:dcterms="http://purl.org/dc/terms/" xmlns:xsi="http://www.w3.org/2001/XMLSchema-instance" xsi:type="dcterms:W3CDTF">2026-10-02T16:07:12Z</dcterms:modified>
</cp:coreProperties>
</file>